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<sst xmlns="http://schemas.openxmlformats.org/spreadsheetml/2006/main" count="33" uniqueCount="18">
  <si>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Quantity</t>
  </si>
  <si>
    <t>March</t>
  </si>
  <si>
    <t>Day</t>
  </si>
  <si>
    <t>Month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</si>
  <si>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</si>
  <si>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</si>
  <si>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</si>
  <si>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</si>
  <si>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</si>
  <si>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</si>
  <si>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</si>
  <si>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</si>
  <si>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</si>
  <si>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</si>
  <si>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Total oil collected</t>
  </si>
  <si>
    <t>February</t>
  </si>
  <si>
    <t>Oil Quantity</t>
  </si>
  <si>
    <t>Date Collected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</si>
</sst>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[$-809]dd\ mmmm\ yyyy;@"/>
    <numFmt numFmtId="171" formatCode="mmm/yyyy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63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8.57421875" style="0" customWidth="1"/>
    <col min="2" max="2" width="10.8515625" style="0" customWidth="1"/>
    <col min="4" max="4" width="14.00390625" style="0" customWidth="1"/>
    <col min="5" max="5" width="10.140625" style="0" customWidth="1"/>
  </cols>
  <sheetData>
    <row r="1" spans="1:6" ht="25.5" customHeight="1">
      <c r="A1" s="4" t="s">
        <v>2</v>
      </c>
      <c r="B1" s="4" t="s">
        <v>3</v>
      </c>
      <c r="C1" s="4" t="s">
        <v>0</v>
      </c>
      <c r="D1" s="4"/>
      <c r="E1" s="4" t="s">
        <v>3</v>
      </c>
      <c r="F1" s="5" t="s">
        <v>14</v>
      </c>
    </row>
    <row r="2" spans="1:6" ht="12.75" customHeight="1">
      <c r="A2" s="4"/>
      <c r="B2" s="4"/>
      <c r="C2" s="4"/>
      <c r="D2" s="4"/>
      <c r="E2" s="3"/>
      <c r="F2" s="5"/>
    </row>
    <row r="3" s="6" customFormat="1" ht="12" customHeight="1"/>
    <row r="4" spans="1:6" s="6" customFormat="1" ht="12" customHeight="1">
      <c r="A4" s="6">
        <v>20</v>
      </c>
      <c r="B4" s="6">
        <v>2</v>
      </c>
      <c r="C4" s="6">
        <v>50</v>
      </c>
      <c r="E4" s="7" t="s">
        <v>13</v>
      </c>
      <c r="F4" s="1">
        <f>SUMIF($B$4:$B$40,1,$C$4:$C$40)</f>
        <v>50</v>
      </c>
    </row>
    <row r="5" spans="1:6" ht="12.75">
      <c r="A5">
        <v>14</v>
      </c>
      <c r="B5" s="2">
        <v>3</v>
      </c>
      <c r="C5" s="2">
        <v>25</v>
      </c>
      <c r="E5" s="3" t="s">
        <v>15</v>
      </c>
      <c r="F5" s="1">
        <f>SUMIF($B$4:$B$40,2,$C$4:$C$40)</f>
        <v>50</v>
      </c>
    </row>
    <row r="6" spans="1:6" ht="12.75">
      <c r="A6">
        <v>23</v>
      </c>
      <c r="B6" s="2">
        <v>3</v>
      </c>
      <c r="C6" s="2">
        <v>10</v>
      </c>
      <c r="E6" s="3" t="s">
        <v>1</v>
      </c>
      <c r="F6" s="1">
        <f>SUMIF($B$4:$B$40,3,$C$4:$C$40)</f>
        <v>97</v>
      </c>
    </row>
    <row r="7" spans="1:6" ht="12.75">
      <c r="A7">
        <v>24</v>
      </c>
      <c r="B7" s="2">
        <v>3</v>
      </c>
      <c r="C7" s="2">
        <v>50</v>
      </c>
      <c r="E7" s="3" t="s">
        <v>4</v>
      </c>
      <c r="F7" s="1">
        <f>SUMIF($B$4:$B$40,4,$C$4:$C$40)</f>
        <v>420</v>
      </c>
    </row>
    <row r="8" spans="1:6" ht="12.75">
      <c r="A8">
        <v>30</v>
      </c>
      <c r="B8" s="2">
        <v>3</v>
      </c>
      <c r="C8" s="2">
        <v>12</v>
      </c>
      <c r="E8" s="3" t="s">
        <v>5</v>
      </c>
      <c r="F8" s="1">
        <f>SUMIF($B$4:$B$40,5,$C$4:$C$40)</f>
        <v>0</v>
      </c>
    </row>
    <row r="9" spans="1:6" ht="12.75">
      <c r="A9">
        <v>1</v>
      </c>
      <c r="B9" s="2">
        <v>4</v>
      </c>
      <c r="C9" s="2">
        <v>60</v>
      </c>
      <c r="E9" s="3" t="s">
        <v>6</v>
      </c>
      <c r="F9" s="1">
        <f>SUMIF($B$4:$B$40,6,$C$4:$C$40)</f>
        <v>60</v>
      </c>
    </row>
    <row r="10" spans="1:6" ht="12.75">
      <c r="A10">
        <v>6</v>
      </c>
      <c r="B10" s="2">
        <v>4</v>
      </c>
      <c r="C10" s="2">
        <v>200</v>
      </c>
      <c r="E10" s="3" t="s">
        <v>7</v>
      </c>
      <c r="F10" s="1">
        <f>SUMIF($B$4:$B$40,7,$C$4:$C$40)</f>
        <v>0</v>
      </c>
    </row>
    <row r="11" spans="1:6" ht="12.75">
      <c r="A11">
        <v>15</v>
      </c>
      <c r="B11" s="2">
        <v>4</v>
      </c>
      <c r="C11" s="2">
        <v>60</v>
      </c>
      <c r="E11" s="3" t="s">
        <v>8</v>
      </c>
      <c r="F11" s="1">
        <f>SUMIF($B$4:$B$40,8,$C$4:$C$40)</f>
        <v>55</v>
      </c>
    </row>
    <row r="12" spans="1:6" ht="12.75">
      <c r="A12">
        <v>20</v>
      </c>
      <c r="B12" s="2">
        <v>4</v>
      </c>
      <c r="C12" s="2">
        <v>25</v>
      </c>
      <c r="E12" s="3" t="s">
        <v>9</v>
      </c>
      <c r="F12" s="1">
        <f>SUMIF($B$4:$B$40,9,$C$4:$C$40)</f>
        <v>0</v>
      </c>
    </row>
    <row r="13" spans="1:6" ht="12.75">
      <c r="A13">
        <v>22</v>
      </c>
      <c r="B13" s="2">
        <v>4</v>
      </c>
      <c r="C13" s="2">
        <v>40</v>
      </c>
      <c r="E13" s="3" t="s">
        <v>10</v>
      </c>
      <c r="F13" s="1">
        <f>SUMIF($B$4:$B$40,10,$C$4:$C$40)</f>
        <v>0</v>
      </c>
    </row>
    <row r="14" spans="1:6" ht="12.75">
      <c r="A14">
        <v>26</v>
      </c>
      <c r="B14" s="2">
        <v>4</v>
      </c>
      <c r="C14" s="2">
        <v>35</v>
      </c>
      <c r="E14" s="3" t="s">
        <v>11</v>
      </c>
      <c r="F14" s="1">
        <f>SUMIF($B$4:$B$40,11,$C$4:$C$40)</f>
        <v>0</v>
      </c>
    </row>
    <row r="15" spans="1:6" ht="12.75">
      <c r="A15">
        <v>5</v>
      </c>
      <c r="B15" s="2">
        <v>6</v>
      </c>
      <c r="C15" s="2">
        <v>20</v>
      </c>
      <c r="E15" s="3" t="s">
        <v>12</v>
      </c>
      <c r="F15" s="1">
        <f>SUMIF($B$4:$B$40,12,$C$4:$C$40)</f>
        <v>0</v>
      </c>
    </row>
    <row r="16" spans="1:3" ht="12.75">
      <c r="A16">
        <v>21</v>
      </c>
      <c r="B16" s="2">
        <v>6</v>
      </c>
      <c r="C16" s="2">
        <v>40</v>
      </c>
    </row>
    <row r="17" spans="1:11" ht="12.75">
      <c r="A17">
        <v>22</v>
      </c>
      <c r="B17" s="2">
        <v>8</v>
      </c>
      <c r="C17" s="2">
        <v>10</v>
      </c>
      <c r="K17" s="8"/>
    </row>
    <row r="18" spans="1:3" ht="12.75">
      <c r="A18">
        <v>15</v>
      </c>
      <c r="B18" s="2">
        <v>8</v>
      </c>
      <c r="C18" s="2">
        <v>45</v>
      </c>
    </row>
    <row r="19" spans="1:3" ht="12.75">
      <c r="A19">
        <v>1</v>
      </c>
      <c r="B19" s="2">
        <v>1</v>
      </c>
      <c r="C19" s="2">
        <v>50</v>
      </c>
    </row>
    <row r="20" spans="2:3" ht="12.75">
      <c r="B20" s="2"/>
      <c r="C20" s="2"/>
    </row>
    <row r="21" spans="2:3" ht="12.75">
      <c r="B21" s="2"/>
      <c r="C21" s="2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1:6" ht="30.75" customHeight="1">
      <c r="A27" s="11" t="s">
        <v>16</v>
      </c>
      <c r="B27" s="5" t="s">
        <v>17</v>
      </c>
      <c r="D27" s="4"/>
      <c r="E27" s="4" t="s">
        <v>3</v>
      </c>
      <c r="F27" s="5" t="s">
        <v>14</v>
      </c>
    </row>
    <row r="28" spans="2:3" ht="12.75">
      <c r="B28" s="2"/>
      <c r="C28" s="2"/>
    </row>
    <row r="29" spans="2:3" ht="12.75">
      <c r="B29" s="2"/>
      <c r="C29" s="2"/>
    </row>
    <row r="30" spans="1:6" ht="12.75">
      <c r="A30" s="6">
        <v>50</v>
      </c>
      <c r="B30" s="12">
        <v>40566</v>
      </c>
      <c r="C30" s="2"/>
      <c r="E30" s="7" t="s">
        <v>13</v>
      </c>
      <c r="F30" s="9">
        <f>SUMPRODUCT((B30:B100&gt;=DATEVALUE("1/1/2011"))*(B30:B100&lt;=DATEVALUE("31/1/2011")),A30:A100)</f>
        <v>75</v>
      </c>
    </row>
    <row r="31" spans="1:8" ht="12.75">
      <c r="A31" s="2">
        <v>25</v>
      </c>
      <c r="B31" s="12">
        <v>40567</v>
      </c>
      <c r="C31" s="2"/>
      <c r="E31" s="3" t="s">
        <v>15</v>
      </c>
      <c r="F31" s="9">
        <f>SUMPRODUCT((B30:B100&gt;=DATEVALUE("1/2/2011"))*(B30:B100&lt;=DATEVALUE("28/2/2011")),A30:A100)</f>
        <v>0</v>
      </c>
      <c r="H31" s="9"/>
    </row>
    <row r="32" spans="1:6" ht="12.75">
      <c r="A32" s="2">
        <v>10</v>
      </c>
      <c r="B32" s="12">
        <v>40664</v>
      </c>
      <c r="C32" s="2"/>
      <c r="E32" s="3" t="s">
        <v>1</v>
      </c>
      <c r="F32" s="9">
        <f>SUMPRODUCT((B30:B100&gt;=DATEVALUE("1/3/2011"))*(B30:B100&lt;=DATEVALUE("31/3/2011")),A30:A100)</f>
        <v>0</v>
      </c>
    </row>
    <row r="33" spans="1:8" ht="12.75">
      <c r="A33" s="2">
        <v>50</v>
      </c>
      <c r="B33" s="12">
        <v>40669</v>
      </c>
      <c r="C33" s="2"/>
      <c r="E33" s="3" t="s">
        <v>4</v>
      </c>
      <c r="F33" s="9">
        <f>SUMPRODUCT((B30:B100&gt;=DATEVALUE("1/4/2011"))*(B30:B100&lt;=DATEVALUE("30/4/2011")),A30:A100)</f>
        <v>0</v>
      </c>
      <c r="H33" s="10"/>
    </row>
    <row r="34" spans="1:6" ht="12.75">
      <c r="A34" s="2">
        <v>12</v>
      </c>
      <c r="B34" s="12">
        <v>40758</v>
      </c>
      <c r="C34" s="2"/>
      <c r="E34" s="3" t="s">
        <v>5</v>
      </c>
      <c r="F34" s="9">
        <f>SUMPRODUCT((B30:B100&gt;=DATEVALUE("1/5/2011"))*(B30:B100&lt;=DATEVALUE("31/5/2011")),A30:A100)</f>
        <v>60</v>
      </c>
    </row>
    <row r="35" spans="1:6" ht="12.75">
      <c r="A35" s="2">
        <v>60</v>
      </c>
      <c r="B35" s="12">
        <v>40759</v>
      </c>
      <c r="C35" s="2"/>
      <c r="E35" s="3" t="s">
        <v>6</v>
      </c>
      <c r="F35" s="9">
        <f>SUMPRODUCT((B30:B100&gt;=DATEVALUE("1/6/2011"))*(B30:B100&lt;=DATEVALUE("30/6/2011")),A30:A100)</f>
        <v>0</v>
      </c>
    </row>
    <row r="36" spans="1:6" ht="12.75">
      <c r="A36" s="2">
        <v>200</v>
      </c>
      <c r="B36" s="12">
        <v>40760</v>
      </c>
      <c r="C36" s="2"/>
      <c r="E36" s="3" t="s">
        <v>7</v>
      </c>
      <c r="F36" s="9">
        <f>SUMPRODUCT((B30:B100&gt;=DATEVALUE("1/7/2011"))*(B30:B100&lt;=DATEVALUE("31/7/2011")),A30:A100)</f>
        <v>0</v>
      </c>
    </row>
    <row r="37" spans="1:6" ht="12.75">
      <c r="A37" s="2">
        <v>60</v>
      </c>
      <c r="B37" s="12">
        <v>40809</v>
      </c>
      <c r="C37" s="2"/>
      <c r="E37" s="3" t="s">
        <v>8</v>
      </c>
      <c r="F37" s="9">
        <f>SUMPRODUCT((B30:B100&gt;=DATEVALUE("1/8/2011"))*(B30:B100&lt;=DATEVALUE("31/8/2011")),A30:A100)</f>
        <v>272</v>
      </c>
    </row>
    <row r="38" spans="1:6" ht="12.75">
      <c r="A38" s="2">
        <v>25</v>
      </c>
      <c r="B38" s="12">
        <v>40822</v>
      </c>
      <c r="C38" s="2"/>
      <c r="E38" s="3" t="s">
        <v>9</v>
      </c>
      <c r="F38" s="9">
        <f>SUMPRODUCT((B30:B100&gt;=DATEVALUE("1/9/2011"))*(B30:B100&lt;=DATEVALUE("30/9/2011")),A30:A100)</f>
        <v>60</v>
      </c>
    </row>
    <row r="39" spans="1:6" ht="12.75">
      <c r="A39" s="2">
        <v>40</v>
      </c>
      <c r="B39" s="12">
        <v>40824</v>
      </c>
      <c r="C39" s="2"/>
      <c r="E39" s="3" t="s">
        <v>10</v>
      </c>
      <c r="F39" s="9">
        <f>SUMPRODUCT((B30:B100&gt;=DATEVALUE("1/10/2011"))*(B30:B100&lt;=DATEVALUE("31/10/2011")),A30:A100)</f>
        <v>120</v>
      </c>
    </row>
    <row r="40" spans="1:6" ht="12.75">
      <c r="A40" s="2">
        <v>35</v>
      </c>
      <c r="B40" s="12">
        <v>40826</v>
      </c>
      <c r="C40" s="2"/>
      <c r="E40" s="3" t="s">
        <v>11</v>
      </c>
      <c r="F40" s="9">
        <f>SUMPRODUCT((B30:B100&gt;=DATEVALUE("1/11/2011"))*(B30:B100&lt;=DATEVALUE("30/11/2011")),A30:A100)</f>
        <v>50</v>
      </c>
    </row>
    <row r="41" spans="1:6" ht="12.75">
      <c r="A41" s="2">
        <v>20</v>
      </c>
      <c r="B41" s="12">
        <v>40839</v>
      </c>
      <c r="C41" s="2"/>
      <c r="E41" s="3" t="s">
        <v>12</v>
      </c>
      <c r="F41" s="9">
        <f>SUMPRODUCT((B30:B100&gt;=DATEVALUE("1/12/2011"))*(B30:B100&lt;=DATEVALUE("31/12/2011")),A30:A100)</f>
        <v>95</v>
      </c>
    </row>
    <row r="42" spans="1:3" ht="12.75">
      <c r="A42" s="2">
        <v>40</v>
      </c>
      <c r="B42" s="12">
        <v>40851</v>
      </c>
      <c r="C42" s="2"/>
    </row>
    <row r="43" spans="1:2" ht="12.75">
      <c r="A43" s="2">
        <v>10</v>
      </c>
      <c r="B43" s="12">
        <v>40850</v>
      </c>
    </row>
    <row r="44" spans="1:2" ht="12.75">
      <c r="A44" s="2">
        <v>45</v>
      </c>
      <c r="B44" s="12">
        <v>40878</v>
      </c>
    </row>
    <row r="45" spans="1:2" ht="12.75">
      <c r="A45" s="2">
        <v>50</v>
      </c>
      <c r="B45" s="12">
        <v>40902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2011-11-25T17:31:42Z</dcterms:created>
  <dcterms:modified xsi:type="dcterms:W3CDTF">2011-11-25T19:39:50Z</dcterms:modified>
  <cp:category/>
  <cp:version/>
  <cp:contentType/>
  <cp:contentStatus/>
</cp:coreProperties>
</file>